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 activeTab="1"/>
  </bookViews>
  <sheets>
    <sheet name=" ՏՆՏԵՍԱԳԻՏԱԿԱՆ " sheetId="1" r:id="rId1"/>
    <sheet name="ԳՈՒԾԱՌՆԱԿԱՆ " sheetId="2" r:id="rId2"/>
  </sheets>
  <calcPr calcId="162913"/>
</workbook>
</file>

<file path=xl/calcChain.xml><?xml version="1.0" encoding="utf-8"?>
<calcChain xmlns="http://schemas.openxmlformats.org/spreadsheetml/2006/main">
  <c r="H46" i="2" l="1"/>
  <c r="G46" i="2"/>
  <c r="F46" i="2"/>
  <c r="E46" i="2"/>
  <c r="H44" i="2"/>
  <c r="G44" i="2"/>
  <c r="F44" i="2"/>
  <c r="E44" i="2"/>
  <c r="H40" i="2"/>
  <c r="G40" i="2"/>
  <c r="F40" i="2"/>
  <c r="E40" i="2"/>
  <c r="H33" i="2"/>
  <c r="G33" i="2"/>
  <c r="F33" i="2"/>
  <c r="E33" i="2"/>
  <c r="H31" i="2"/>
  <c r="G31" i="2"/>
  <c r="F31" i="2"/>
  <c r="E31" i="2"/>
  <c r="H29" i="2"/>
  <c r="G29" i="2"/>
  <c r="F29" i="2"/>
  <c r="E29" i="2"/>
  <c r="H26" i="2"/>
  <c r="G26" i="2"/>
  <c r="F26" i="2"/>
  <c r="E26" i="2"/>
  <c r="H24" i="2"/>
  <c r="G24" i="2"/>
  <c r="F24" i="2"/>
  <c r="E24" i="2"/>
  <c r="H22" i="2"/>
  <c r="G22" i="2"/>
  <c r="F22" i="2"/>
  <c r="E22" i="2"/>
  <c r="H19" i="2"/>
  <c r="G19" i="2"/>
  <c r="F19" i="2"/>
  <c r="E19" i="2"/>
  <c r="H17" i="2"/>
  <c r="G17" i="2"/>
  <c r="F17" i="2"/>
  <c r="E17" i="2"/>
  <c r="H15" i="2"/>
  <c r="G15" i="2"/>
  <c r="F15" i="2"/>
  <c r="E15" i="2"/>
  <c r="H13" i="2"/>
  <c r="G13" i="2"/>
  <c r="F13" i="2"/>
  <c r="E13" i="2"/>
  <c r="H11" i="2"/>
  <c r="G11" i="2"/>
  <c r="F11" i="2"/>
  <c r="E11" i="2"/>
  <c r="H9" i="2"/>
  <c r="G9" i="2"/>
  <c r="G6" i="2" s="1"/>
  <c r="G5" i="2" s="1"/>
  <c r="F9" i="2"/>
  <c r="F6" i="2" s="1"/>
  <c r="F5" i="2" s="1"/>
  <c r="E9" i="2"/>
  <c r="E6" i="2" l="1"/>
  <c r="E5" i="2" s="1"/>
  <c r="H6" i="2"/>
  <c r="H5" i="2" s="1"/>
  <c r="G48" i="1"/>
  <c r="F48" i="1"/>
  <c r="E48" i="1"/>
  <c r="D48" i="1"/>
  <c r="G39" i="1"/>
  <c r="F39" i="1"/>
  <c r="E39" i="1"/>
  <c r="D39" i="1"/>
  <c r="G8" i="1"/>
  <c r="F8" i="1"/>
  <c r="E8" i="1"/>
  <c r="D8" i="1"/>
  <c r="G5" i="1"/>
  <c r="F5" i="1"/>
  <c r="E5" i="1"/>
  <c r="D5" i="1"/>
  <c r="D4" i="1" l="1"/>
  <c r="F4" i="1"/>
  <c r="G4" i="1"/>
  <c r="E4" i="1"/>
</calcChain>
</file>

<file path=xl/sharedStrings.xml><?xml version="1.0" encoding="utf-8"?>
<sst xmlns="http://schemas.openxmlformats.org/spreadsheetml/2006/main" count="236" uniqueCount="123">
  <si>
    <t>²ÏáõÝù Ñ³Ù³ÛÝùÇ  2023Ãí³Ï³ÝÇ  µÛáõç»Ç Í³Ëë»ñÁ ` Áëï µÛáõç»ï³ÛÇÝ</t>
  </si>
  <si>
    <t>Í³Ëë»ñÇ  ïÝï»ë³·Çï³Ï³Ý   ¹³ë³Ï³ñ·Ù³Ý</t>
  </si>
  <si>
    <t>Ì²ÊêºðÆ  ²Üì²ÜàôØÀ</t>
  </si>
  <si>
    <t>Ñá¹í.N</t>
  </si>
  <si>
    <t>»é³ÙëÛ.</t>
  </si>
  <si>
    <t>ÏÇë³ÙÛ.</t>
  </si>
  <si>
    <t>9 ³ÙÇë</t>
  </si>
  <si>
    <t>ï³ñÇ</t>
  </si>
  <si>
    <t>ÀÜ¸²ØºÜÀ Ì²Êêºð</t>
  </si>
  <si>
    <t>²ÞÊ²î²ÜøÆ  ì²ðÒ²îðàôÂÚàôÜ,³Û¹ ÃíáõÙ`</t>
  </si>
  <si>
    <t>²ßË³ïáÕÝ»ñÇ ³ßË³ï³í³ñÓ»ñ,Ñ³í»É³í×³ñÝ»ñ</t>
  </si>
  <si>
    <t>ä³ñ·¨³ïñáõÙÝ»ñ,¹ñ³Ù³Ï³Ý Ëñ³ËáõëáõÙÝ»ñ</t>
  </si>
  <si>
    <t>Ì²è²ÚàôÂÚàôÜÜºðÆ ºì ²äð²ÜøÜºðÆ</t>
  </si>
  <si>
    <t>Òºèø ´ºðàôØ, ³Û¹ ÃíáõÙ`</t>
  </si>
  <si>
    <t xml:space="preserve">µ³ÝÏ,Í³é³ÛáõÃÛáõÝ </t>
  </si>
  <si>
    <t>¾Ý»ñ·»ïÇÏ Í³é³ÛáõÃÛáõÝÝ»ñ</t>
  </si>
  <si>
    <t>կոմունալ</t>
  </si>
  <si>
    <t>Î³åÇ Í³é³ÛáõÃÛáõÝÝ»ñ</t>
  </si>
  <si>
    <t xml:space="preserve">³å³Ñáí,Í³é, </t>
  </si>
  <si>
    <t xml:space="preserve">·áõÛùÇ ¨ ë³ñù³íáñáõÙÝ»ñÇ í³ñÓ³Ï³ÉáõÃÛáõÝ </t>
  </si>
  <si>
    <t>Ü»ñùÇÝ ·áñÍáõÕáõÙÝ»ñ</t>
  </si>
  <si>
    <t>²ñï³ë³ÑÙ³ÝÛ³Ý ·áñÍáõÕáõÙÝ»ñÇ ·Íáí Í³Ëë»ñ</t>
  </si>
  <si>
    <t>Ð³Ù³Ï³ñ·ã³ÛÇÝ Í³é³ÛáõÃÛáõÝÝ»ñ</t>
  </si>
  <si>
    <t>²ßË³ï³Ï³½ÙÇ Ù³ëÝ.½³ñ·³óÙ³Ý Í³é.</t>
  </si>
  <si>
    <t>î»Õ»Ï³ïí³Ï³Ý  Í³é³ÛáõÃÛáõÝ</t>
  </si>
  <si>
    <t>Î³é³í³ñã³Ï³Ý  Í³é³ÛáõÃÛáõÝÝ»ñ</t>
  </si>
  <si>
    <t>Ü»ñÏ³Û³óáõóã³Ï³Ý Í³Ëë</t>
  </si>
  <si>
    <t>ÀÝ¹Ñ³Ýáõñ µÝáõÛÃÇ ³ÛÉ Í³é³ÛáõÃÛáõÝÝ»ñ</t>
  </si>
  <si>
    <t xml:space="preserve">Ø³ëÝ³·Çï³Ï³Ý Í³é³ÛáõÃÛáõÝÝ»ñ </t>
  </si>
  <si>
    <t xml:space="preserve">Þ»Ýù ßÇÝáõÃÛáõÝÝ»ñÇ ÁÝÃ³óÇÏ Ýáñá·áõÙ </t>
  </si>
  <si>
    <t>Ø»¿»Ý³Ý»ñÇ ¨ ë³ñù³íáñáõÙÝ»ñÇ ÁÝÃ³óÇÏ Ýáñá·áõÙ</t>
  </si>
  <si>
    <t>¶ñ³ë»ÝÛ³Ï³ÛÇÝ ÝÛáõÃ»ñ ¨ Ñ³·áõëï</t>
  </si>
  <si>
    <t xml:space="preserve">¶ÛáõÕ.µáõÛë»ñ </t>
  </si>
  <si>
    <t>îñ³Ýëåáñï³ÛÇÝ  ÝÛáõÃ»ñ</t>
  </si>
  <si>
    <t>Î»Ýó³Õ³ÛÇÝ ÝÛáõÃ»ñ</t>
  </si>
  <si>
    <t xml:space="preserve">Ð³ïáõÏ Ýå³ï³Ï³ÛÇÝ ³ÛÉ ÝÛáõÃ»ñ </t>
  </si>
  <si>
    <t>êáõµëÇ¹Ç³Ý»ñ áã ýÇÝ.Ï³½Ù.</t>
  </si>
  <si>
    <t xml:space="preserve"> </t>
  </si>
  <si>
    <t xml:space="preserve">¸ñ³Ù³ßÝáñÑ </t>
  </si>
  <si>
    <t>Î³åÇï³É ¹ñ³Ù³ßÝáñÑ</t>
  </si>
  <si>
    <t>²ÛÉ Ýå³ëïÝ»ñ µÛáõç»Çó</t>
  </si>
  <si>
    <t>ÜíÇñ³ïí. ³ÛÉ ß³ÑáõÛÃ ãÑ»ï³åÝ¹áÕ Ï³½Ù³Ï»ñå.</t>
  </si>
  <si>
    <t>ä³ñï³¹Çñ  í×³ñÝ»ñ</t>
  </si>
  <si>
    <t>ä³Ñáõëï³ÛÇÝ ÙÇçáó</t>
  </si>
  <si>
    <t xml:space="preserve">àâ üÆÜ²Üê²Î²Ü ²ÎîÆìÜºðÆ ¶Ìàì </t>
  </si>
  <si>
    <t>Ì²Êêºð , ³Û¹ ÃíáõÙ`</t>
  </si>
  <si>
    <t xml:space="preserve">Þ»Ýù ßÇÝáõÃÛáõÝÝ»ñÇ Ï³éáõóáõÙ </t>
  </si>
  <si>
    <t xml:space="preserve">Þ»Ýù ßÇÝáõÃÛáõÝÝ»ñÇ Ï³å.Ýáñá·áõÙ </t>
  </si>
  <si>
    <t xml:space="preserve">îñ³Ýëåáñï³ÛÇÝ ë³ñù³íáñáõÙÝ»ñ </t>
  </si>
  <si>
    <t xml:space="preserve">ì³ñã³Ï³Ý ë³ñù³íáñáõÙÝ»ñ </t>
  </si>
  <si>
    <t xml:space="preserve">²ÛÉ Ù»ù»Ý³Ý»ñ ¨ ë³ñù³íáñáõÙÝ»ñ </t>
  </si>
  <si>
    <t xml:space="preserve">¶»á¹»½Ç³Ï³Ý ù³ñï»½³·ñ³Ï³Ý Í³Ëë»ñ </t>
  </si>
  <si>
    <t xml:space="preserve">Ü³Ë³·Í³Ñ»ï³½áï³Ï³Ý Í³Ëë»ñ </t>
  </si>
  <si>
    <t>àâ üÆÜ²Üê²Î²Ü ²ÎîÆìÜºðÆ Æð²òàôØÆò</t>
  </si>
  <si>
    <t>Øàôîøºð,³Û¹ ÃíáõÙ`</t>
  </si>
  <si>
    <t>ÐáÕÇ  Çñ³óáõÙÇó Ùáõïù»ñ</t>
  </si>
  <si>
    <t xml:space="preserve"> տ</t>
  </si>
  <si>
    <t>²ÏáõÝù Ñ³Ù³ÛÝùÇ  2023 Ãí³Ï³ÝÇ  µÛáõç»Ç Í³Ëë»ñÁ ` Áëï µÛáõç»ï³ÛÇÝ</t>
  </si>
  <si>
    <t>Í³Ëë»ñÇ  ·áñÍ³éÝ³Ï³Ý  ¹³ë³Ï³ñ·Ù³Ý</t>
  </si>
  <si>
    <t>´³-</t>
  </si>
  <si>
    <t>Êáõ-</t>
  </si>
  <si>
    <t>¸³ë</t>
  </si>
  <si>
    <t>ÅÇÝ</t>
  </si>
  <si>
    <t>Ùµ</t>
  </si>
  <si>
    <t>ÀÜ¸²ØºÜÀ  Ì²Êêºð</t>
  </si>
  <si>
    <t>01</t>
  </si>
  <si>
    <t>0</t>
  </si>
  <si>
    <t>ÀÜ¸Ð²Üàôð ´ÜàôÚÂÆ Ð²Üð²ÚÆÜ</t>
  </si>
  <si>
    <t>Ì²è²ÚàôÂÚàôÜÜºð,³Û¹ ÃíáõÙ</t>
  </si>
  <si>
    <t>1</t>
  </si>
  <si>
    <t>úñ»Ýë¹Çñ ¨ ·áñÍ³¹Çñ Ù³ñÙÇÝÝ»ñ,å»ï³Ï.Ï³é³í³ñ</t>
  </si>
  <si>
    <t>3</t>
  </si>
  <si>
    <t>ÀÜ¸Ð²Üàôð ´ÜàôÚÂÆ Ì²è²ÚàôÂÚàôÜÜºð,áñÇó`</t>
  </si>
  <si>
    <t>5</t>
  </si>
  <si>
    <t>ÀÝ¹Ñ.µÝáõÛÃÇ Ñ³Ýñ.Í³é.·Íáí.Ý³Ë.³ßË</t>
  </si>
  <si>
    <t>6</t>
  </si>
  <si>
    <t>ÀÝ¹Ñ³Ýáõñ µÝáõÛÃÇ Ñ³Ýñ³ÛÇÝ Í³é³ÛáõÃÛáõÝÝ»ñ</t>
  </si>
  <si>
    <t>02</t>
  </si>
  <si>
    <t xml:space="preserve">ä²Þîä²ÜàôÂÚàôÜ ,³Û¹ ÃíáõÙ </t>
  </si>
  <si>
    <t>2</t>
  </si>
  <si>
    <t xml:space="preserve">ø³Õ³ù³óÇ³Ï³Ý å³ßïå³ÝáõÃÛáõÝ </t>
  </si>
  <si>
    <t xml:space="preserve">Ð²ê.Î²ð¶Æ ²Üìî²Ü¶àôÂÚàôÜ </t>
  </si>
  <si>
    <t>03</t>
  </si>
  <si>
    <t xml:space="preserve">öñÏ³ñ³ñ Í³é³ÛáõÃÛáõÝ </t>
  </si>
  <si>
    <t>04</t>
  </si>
  <si>
    <t xml:space="preserve">¶ÚàôÔ²îÜîºêàôÂÚàôÜ </t>
  </si>
  <si>
    <t>¶ÛáõÕ³ïÝï»ëáõÃÛáõÝ</t>
  </si>
  <si>
    <t>4</t>
  </si>
  <si>
    <t xml:space="preserve">àéá·áõÙ </t>
  </si>
  <si>
    <t>îð²Üêäàðî, áñÇó</t>
  </si>
  <si>
    <t>Ö³Ý³å³ñÑ³ÛÇÝ  ïñ³Ýëåáñï</t>
  </si>
  <si>
    <t>9</t>
  </si>
  <si>
    <t>îÜîºê²Î²Ü Ð²ð²´ºðàôÂÚàôÜÜºð,³Û¹ ÃíáõÙ</t>
  </si>
  <si>
    <t>îÝï»ë³Ï³Ý Ñ³ñ³µ»ñáõÃÛáõÝ.,³ÛÉ ¹³ëÇÝ ãå³ïÏ³ÝáÕ</t>
  </si>
  <si>
    <t>05</t>
  </si>
  <si>
    <t>Þðæ²Î² ØÆæ²ì²ÚðÆ ä²Þîä²ÜàôÂÚàôÜ,³Û¹ ÃíáõÙ`</t>
  </si>
  <si>
    <t>²Õµ³Ñ³ÝáõÙ</t>
  </si>
  <si>
    <t>Þðæ²Î² ØÆæ²ì²ÚðÆ ²ÔîàîØ²Ü ¸ºØ ä²Úø²ð,</t>
  </si>
  <si>
    <t>06</t>
  </si>
  <si>
    <t xml:space="preserve">ÎàØàôÜ²È Ì²è²ÚàôÂÚàôÜ </t>
  </si>
  <si>
    <t xml:space="preserve">æñ³Ù³ï³Ï³ñ³ñáõÙ </t>
  </si>
  <si>
    <t>öáÕáó³ÛÇÝ Éáõë³íáñáõÙ</t>
  </si>
  <si>
    <t>08</t>
  </si>
  <si>
    <t>Ð²Ü¶Æêî,ØÞ²ÎàôÚÂ,ÎðàÜ, ³Û¹ ÃíáõÙ</t>
  </si>
  <si>
    <t xml:space="preserve"> Մß³ÏáõÃ³ÛÇÝ </t>
  </si>
  <si>
    <t>²ÛÉ Ùß³ÏáõÃ³ÛÇÝ Ï³½Ù³Ï»ñåáõÃÛáõÝÝ»ñ</t>
  </si>
  <si>
    <t>7</t>
  </si>
  <si>
    <t>Ðáõß³ñÓ³ÝÝ»ñÇ ¨ Ùß.³ñÅ»ù.å³Ñå.</t>
  </si>
  <si>
    <t>î»Õ»Ï³ïíáõÃÛ³Ý Ó»éùµ»ñáõÙ</t>
  </si>
  <si>
    <t xml:space="preserve">ÎñáÝ³Ï³Ý ¨ Ñ³ë.³ÛÉ Í³é³ÛáõÃÛáõÝÝ»ñ </t>
  </si>
  <si>
    <t>ÜíÇñ³ïíáõÃÛáõÝ ß³Ñ.ãÑ»ï.Ï³½Ù.</t>
  </si>
  <si>
    <t>09</t>
  </si>
  <si>
    <t xml:space="preserve">ÎðÂàôÂÚàôÜ ,³Û¹ ÃíáõÙ </t>
  </si>
  <si>
    <t xml:space="preserve">Ü³Ë³¹åñáó³Ï³Ý ÏñÃáõÃÛáõÝ </t>
  </si>
  <si>
    <t xml:space="preserve">ØÇçÝ³Ï³ñ· ÁÝ¹Ñ³Ýáõñ ÏñÃáõÃÛáõÝ </t>
  </si>
  <si>
    <t xml:space="preserve">´³ñÓñ.Ù³ëÝ.ÏñÃáõÃÛáõÝ </t>
  </si>
  <si>
    <t>10</t>
  </si>
  <si>
    <t>êàòÆ²È²Î²Ü ä²Þîä²ÜàôÂÚàôÜ,³Û¹ ÃíáõÙ</t>
  </si>
  <si>
    <t>êáóÇ³É³Ï³Ý Ñ³ïáõÏ ³ñïáÝáõÃÛáõÝ</t>
  </si>
  <si>
    <t>11</t>
  </si>
  <si>
    <t xml:space="preserve">ÐÆØÜ²Î²Ü ´²ÄÆÜÜºðÆÜ â¸²êìàÔ </t>
  </si>
  <si>
    <t>ä²Ðàôêî²ÚÆÜ üàÜ¸ºð, áñÇó`</t>
  </si>
  <si>
    <t>Ð³Ù³ÛÝùÇ  å³Ñáõëï³ÛÇÝ  ýáÝ¹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</si>
</sst>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i/>
      <sz val="11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3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49" fontId="2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49" fontId="3" fillId="0" borderId="3" xfId="0" applyNumberFormat="1" applyFont="1" applyBorder="1"/>
    <xf numFmtId="49" fontId="3" fillId="0" borderId="6" xfId="0" applyNumberFormat="1" applyFont="1" applyBorder="1"/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/>
    <xf numFmtId="49" fontId="3" fillId="0" borderId="1" xfId="0" applyNumberFormat="1" applyFont="1" applyBorder="1"/>
    <xf numFmtId="164" fontId="3" fillId="0" borderId="3" xfId="0" applyNumberFormat="1" applyFont="1" applyBorder="1" applyAlignment="1">
      <alignment horizontal="right" vertical="justify"/>
    </xf>
    <xf numFmtId="49" fontId="2" fillId="0" borderId="1" xfId="0" applyNumberFormat="1" applyFont="1" applyBorder="1"/>
    <xf numFmtId="49" fontId="3" fillId="0" borderId="3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164" fontId="3" fillId="0" borderId="3" xfId="0" applyNumberFormat="1" applyFont="1" applyBorder="1"/>
    <xf numFmtId="49" fontId="2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49" fontId="2" fillId="0" borderId="10" xfId="0" applyNumberFormat="1" applyFont="1" applyBorder="1"/>
    <xf numFmtId="49" fontId="3" fillId="0" borderId="10" xfId="0" applyNumberFormat="1" applyFont="1" applyBorder="1"/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49" fontId="2" fillId="0" borderId="9" xfId="0" applyNumberFormat="1" applyFont="1" applyBorder="1"/>
    <xf numFmtId="49" fontId="2" fillId="0" borderId="3" xfId="0" applyNumberFormat="1" applyFont="1" applyBorder="1"/>
    <xf numFmtId="164" fontId="2" fillId="0" borderId="3" xfId="0" applyNumberFormat="1" applyFont="1" applyBorder="1"/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" xfId="0" applyNumberFormat="1" applyFont="1" applyBorder="1" applyAlignment="1"/>
    <xf numFmtId="164" fontId="3" fillId="0" borderId="1" xfId="0" applyNumberFormat="1" applyFont="1" applyBorder="1" applyAlignment="1">
      <alignment vertical="justify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workbookViewId="0">
      <selection activeCell="J12" sqref="J12"/>
    </sheetView>
  </sheetViews>
  <sheetFormatPr defaultRowHeight="15" x14ac:dyDescent="0.25"/>
  <cols>
    <col min="1" max="1" width="4.140625" customWidth="1"/>
    <col min="2" max="2" width="41.140625" customWidth="1"/>
    <col min="3" max="3" width="6.85546875" customWidth="1"/>
  </cols>
  <sheetData>
    <row r="1" spans="1:10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10" x14ac:dyDescent="0.25">
      <c r="A2" s="60" t="s">
        <v>1</v>
      </c>
      <c r="B2" s="60"/>
      <c r="C2" s="60"/>
      <c r="D2" s="60"/>
      <c r="E2" s="60"/>
      <c r="F2" s="60"/>
      <c r="G2" s="60"/>
      <c r="H2" s="60"/>
    </row>
    <row r="3" spans="1:10" x14ac:dyDescent="0.25">
      <c r="A3" s="1"/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10" x14ac:dyDescent="0.25">
      <c r="A4" s="1"/>
      <c r="B4" s="2" t="s">
        <v>8</v>
      </c>
      <c r="C4" s="4"/>
      <c r="D4" s="5">
        <f>SUM(D5+D8+D39+D48)</f>
        <v>103932.40000000002</v>
      </c>
      <c r="E4" s="5">
        <f>SUM(E5+E8+E39+E48)</f>
        <v>200856</v>
      </c>
      <c r="F4" s="5">
        <f>SUM(F5+F8+F39+F48)</f>
        <v>304479.59999999998</v>
      </c>
      <c r="G4" s="5">
        <f>SUM(G5+G8+G39+G48)</f>
        <v>396773.1</v>
      </c>
    </row>
    <row r="5" spans="1:10" x14ac:dyDescent="0.25">
      <c r="A5" s="6">
        <v>1</v>
      </c>
      <c r="B5" s="2" t="s">
        <v>9</v>
      </c>
      <c r="C5" s="4"/>
      <c r="D5" s="7">
        <f>D6+D7</f>
        <v>56484.3</v>
      </c>
      <c r="E5" s="7">
        <f>E6+E7</f>
        <v>96652.2</v>
      </c>
      <c r="F5" s="7">
        <f>F6+F7</f>
        <v>140750</v>
      </c>
      <c r="G5" s="7">
        <f>G6+G7</f>
        <v>187500</v>
      </c>
    </row>
    <row r="6" spans="1:10" x14ac:dyDescent="0.25">
      <c r="A6" s="8"/>
      <c r="B6" s="4" t="s">
        <v>10</v>
      </c>
      <c r="C6" s="4">
        <v>4111</v>
      </c>
      <c r="D6" s="9">
        <v>54484.3</v>
      </c>
      <c r="E6" s="9">
        <v>92652.2</v>
      </c>
      <c r="F6" s="9">
        <v>136750</v>
      </c>
      <c r="G6" s="9">
        <v>182000</v>
      </c>
    </row>
    <row r="7" spans="1:10" x14ac:dyDescent="0.25">
      <c r="A7" s="8"/>
      <c r="B7" s="4" t="s">
        <v>11</v>
      </c>
      <c r="C7" s="4">
        <v>4112</v>
      </c>
      <c r="D7" s="9">
        <v>2000</v>
      </c>
      <c r="E7" s="9">
        <v>4000</v>
      </c>
      <c r="F7" s="9">
        <v>4000</v>
      </c>
      <c r="G7" s="9">
        <v>5500</v>
      </c>
    </row>
    <row r="8" spans="1:10" x14ac:dyDescent="0.25">
      <c r="A8" s="56">
        <v>2</v>
      </c>
      <c r="B8" s="10" t="s">
        <v>12</v>
      </c>
      <c r="C8" s="58"/>
      <c r="D8" s="61">
        <f>D11+D12+D13+D16+D18+D19+D20+D21+D22+D23+D24+D25+D26+D27+D28+D29+D30+D31+D32+D34+D35+D36+D37+D38+D10+D14+D33+D15+D17</f>
        <v>56669.3</v>
      </c>
      <c r="E8" s="61">
        <f>E11+E12+E13+E16+E18+E19+E20+E21+E22+E23+E24+E25+E26+E27+E28+E29+E30+E31+E32+E34+E35+E36+E37+E38+E10+E14+E33+E15+E17</f>
        <v>92700</v>
      </c>
      <c r="F8" s="61">
        <f>F11+F12+F13+F16+F18+F19+F20+F21+F22+F23+F24+F25+F26+F27+F28+F29+F30+F31+F32+F34+F35+F36+F37+F38+F10+F14+F33+F15+F17</f>
        <v>149875.79999999999</v>
      </c>
      <c r="G8" s="61">
        <f>G11+G12+G13+G16+G18+G19+G20+G21+G22+G23+G24+G25+G26+G27+G28+G29+G30+G31+G32+G34+G35+G36+G37+G38+G10+G14+G33+G15+G17</f>
        <v>192294.3</v>
      </c>
    </row>
    <row r="9" spans="1:10" x14ac:dyDescent="0.25">
      <c r="A9" s="57"/>
      <c r="B9" s="11" t="s">
        <v>13</v>
      </c>
      <c r="C9" s="59"/>
      <c r="D9" s="62"/>
      <c r="E9" s="62"/>
      <c r="F9" s="62"/>
      <c r="G9" s="62"/>
    </row>
    <row r="10" spans="1:10" x14ac:dyDescent="0.25">
      <c r="A10" s="12"/>
      <c r="B10" s="13" t="s">
        <v>14</v>
      </c>
      <c r="C10" s="14">
        <v>4211</v>
      </c>
      <c r="D10" s="9">
        <v>500</v>
      </c>
      <c r="E10" s="9">
        <v>1000</v>
      </c>
      <c r="F10" s="9">
        <v>1500</v>
      </c>
      <c r="G10" s="9">
        <v>2000</v>
      </c>
    </row>
    <row r="11" spans="1:10" x14ac:dyDescent="0.25">
      <c r="A11" s="8"/>
      <c r="B11" s="4" t="s">
        <v>15</v>
      </c>
      <c r="C11" s="4">
        <v>4212</v>
      </c>
      <c r="D11" s="9">
        <v>9850</v>
      </c>
      <c r="E11" s="9">
        <v>13000</v>
      </c>
      <c r="F11" s="9">
        <v>17400</v>
      </c>
      <c r="G11" s="9">
        <v>22500</v>
      </c>
    </row>
    <row r="12" spans="1:10" x14ac:dyDescent="0.25">
      <c r="A12" s="8"/>
      <c r="B12" s="4" t="s">
        <v>16</v>
      </c>
      <c r="C12" s="4">
        <v>4213</v>
      </c>
      <c r="D12" s="9">
        <v>3950</v>
      </c>
      <c r="E12" s="9">
        <v>5200</v>
      </c>
      <c r="F12" s="9">
        <v>6050</v>
      </c>
      <c r="G12" s="9">
        <v>7200</v>
      </c>
      <c r="J12" t="s">
        <v>56</v>
      </c>
    </row>
    <row r="13" spans="1:10" x14ac:dyDescent="0.25">
      <c r="A13" s="8"/>
      <c r="B13" s="4" t="s">
        <v>17</v>
      </c>
      <c r="C13" s="4">
        <v>4214</v>
      </c>
      <c r="D13" s="9">
        <v>500</v>
      </c>
      <c r="E13" s="9">
        <v>1000</v>
      </c>
      <c r="F13" s="9">
        <v>1500</v>
      </c>
      <c r="G13" s="9">
        <v>2000</v>
      </c>
    </row>
    <row r="14" spans="1:10" x14ac:dyDescent="0.25">
      <c r="A14" s="8"/>
      <c r="B14" s="4" t="s">
        <v>18</v>
      </c>
      <c r="C14" s="4">
        <v>4215</v>
      </c>
      <c r="D14" s="9">
        <v>150</v>
      </c>
      <c r="E14" s="9">
        <v>400</v>
      </c>
      <c r="F14" s="9">
        <v>550</v>
      </c>
      <c r="G14" s="9">
        <v>800</v>
      </c>
    </row>
    <row r="15" spans="1:10" x14ac:dyDescent="0.25">
      <c r="A15" s="8"/>
      <c r="B15" s="4" t="s">
        <v>19</v>
      </c>
      <c r="C15" s="4">
        <v>4216</v>
      </c>
      <c r="D15" s="9">
        <v>400</v>
      </c>
      <c r="E15" s="9">
        <v>700</v>
      </c>
      <c r="F15" s="9">
        <v>950</v>
      </c>
      <c r="G15" s="9">
        <v>1300</v>
      </c>
    </row>
    <row r="16" spans="1:10" x14ac:dyDescent="0.25">
      <c r="A16" s="8"/>
      <c r="B16" s="4" t="s">
        <v>20</v>
      </c>
      <c r="C16" s="4">
        <v>4221</v>
      </c>
      <c r="D16" s="9">
        <v>300</v>
      </c>
      <c r="E16" s="9">
        <v>300</v>
      </c>
      <c r="F16" s="9">
        <v>600</v>
      </c>
      <c r="G16" s="9">
        <v>700</v>
      </c>
    </row>
    <row r="17" spans="1:7" x14ac:dyDescent="0.25">
      <c r="A17" s="8"/>
      <c r="B17" s="4" t="s">
        <v>21</v>
      </c>
      <c r="C17" s="4">
        <v>4222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/>
      <c r="B18" s="4" t="s">
        <v>22</v>
      </c>
      <c r="C18" s="4">
        <v>4232</v>
      </c>
      <c r="D18" s="9">
        <v>1150</v>
      </c>
      <c r="E18" s="9">
        <v>1350</v>
      </c>
      <c r="F18" s="9">
        <v>1450</v>
      </c>
      <c r="G18" s="9">
        <v>1600</v>
      </c>
    </row>
    <row r="19" spans="1:7" x14ac:dyDescent="0.25">
      <c r="A19" s="8"/>
      <c r="B19" s="4" t="s">
        <v>23</v>
      </c>
      <c r="C19" s="4">
        <v>4233</v>
      </c>
      <c r="D19" s="9">
        <v>150</v>
      </c>
      <c r="E19" s="9">
        <v>250</v>
      </c>
      <c r="F19" s="9">
        <v>350</v>
      </c>
      <c r="G19" s="9">
        <v>400</v>
      </c>
    </row>
    <row r="20" spans="1:7" x14ac:dyDescent="0.25">
      <c r="A20" s="8"/>
      <c r="B20" s="4" t="s">
        <v>24</v>
      </c>
      <c r="C20" s="4">
        <v>4234</v>
      </c>
      <c r="D20" s="9">
        <v>500</v>
      </c>
      <c r="E20" s="9">
        <v>1000</v>
      </c>
      <c r="F20" s="9">
        <v>1500</v>
      </c>
      <c r="G20" s="9">
        <v>2000</v>
      </c>
    </row>
    <row r="21" spans="1:7" x14ac:dyDescent="0.25">
      <c r="A21" s="8"/>
      <c r="B21" s="4" t="s">
        <v>25</v>
      </c>
      <c r="C21" s="4">
        <v>4235</v>
      </c>
      <c r="D21" s="9">
        <v>250</v>
      </c>
      <c r="E21" s="9">
        <v>500</v>
      </c>
      <c r="F21" s="9">
        <v>750</v>
      </c>
      <c r="G21" s="9">
        <v>900</v>
      </c>
    </row>
    <row r="22" spans="1:7" x14ac:dyDescent="0.25">
      <c r="A22" s="8"/>
      <c r="B22" s="4" t="s">
        <v>26</v>
      </c>
      <c r="C22" s="4">
        <v>4237</v>
      </c>
      <c r="D22" s="9">
        <v>250</v>
      </c>
      <c r="E22" s="9">
        <v>600</v>
      </c>
      <c r="F22" s="9">
        <v>750</v>
      </c>
      <c r="G22" s="9">
        <v>900</v>
      </c>
    </row>
    <row r="23" spans="1:7" x14ac:dyDescent="0.25">
      <c r="A23" s="8"/>
      <c r="B23" s="4" t="s">
        <v>27</v>
      </c>
      <c r="C23" s="4">
        <v>4239</v>
      </c>
      <c r="D23" s="9">
        <v>2550</v>
      </c>
      <c r="E23" s="9">
        <v>4550</v>
      </c>
      <c r="F23" s="9">
        <v>6400</v>
      </c>
      <c r="G23" s="9">
        <v>8900</v>
      </c>
    </row>
    <row r="24" spans="1:7" x14ac:dyDescent="0.25">
      <c r="A24" s="8"/>
      <c r="B24" s="4" t="s">
        <v>28</v>
      </c>
      <c r="C24" s="4">
        <v>4241</v>
      </c>
      <c r="D24" s="9">
        <v>4450</v>
      </c>
      <c r="E24" s="9">
        <v>7050</v>
      </c>
      <c r="F24" s="9">
        <v>9550</v>
      </c>
      <c r="G24" s="9">
        <v>12000</v>
      </c>
    </row>
    <row r="25" spans="1:7" x14ac:dyDescent="0.25">
      <c r="A25" s="8"/>
      <c r="B25" s="4" t="s">
        <v>29</v>
      </c>
      <c r="C25" s="4">
        <v>4251</v>
      </c>
      <c r="D25" s="9">
        <v>1800</v>
      </c>
      <c r="E25" s="9">
        <v>2550</v>
      </c>
      <c r="F25" s="9">
        <v>4100</v>
      </c>
      <c r="G25" s="9">
        <v>6300</v>
      </c>
    </row>
    <row r="26" spans="1:7" x14ac:dyDescent="0.25">
      <c r="A26" s="8"/>
      <c r="B26" s="4" t="s">
        <v>30</v>
      </c>
      <c r="C26" s="4">
        <v>4252</v>
      </c>
      <c r="D26" s="9">
        <v>400</v>
      </c>
      <c r="E26" s="9">
        <v>1000</v>
      </c>
      <c r="F26" s="9">
        <v>1750</v>
      </c>
      <c r="G26" s="9">
        <v>2600</v>
      </c>
    </row>
    <row r="27" spans="1:7" x14ac:dyDescent="0.25">
      <c r="A27" s="8"/>
      <c r="B27" s="4" t="s">
        <v>31</v>
      </c>
      <c r="C27" s="4">
        <v>4261</v>
      </c>
      <c r="D27" s="9">
        <v>250</v>
      </c>
      <c r="E27" s="9">
        <v>400</v>
      </c>
      <c r="F27" s="9">
        <v>650</v>
      </c>
      <c r="G27" s="9">
        <v>900</v>
      </c>
    </row>
    <row r="28" spans="1:7" x14ac:dyDescent="0.25">
      <c r="A28" s="8"/>
      <c r="B28" s="4" t="s">
        <v>32</v>
      </c>
      <c r="C28" s="4">
        <v>4262</v>
      </c>
      <c r="D28" s="9">
        <v>200</v>
      </c>
      <c r="E28" s="9">
        <v>300</v>
      </c>
      <c r="F28" s="9">
        <v>450</v>
      </c>
      <c r="G28" s="9">
        <v>600</v>
      </c>
    </row>
    <row r="29" spans="1:7" x14ac:dyDescent="0.25">
      <c r="A29" s="8"/>
      <c r="B29" s="4" t="s">
        <v>33</v>
      </c>
      <c r="C29" s="4">
        <v>4264</v>
      </c>
      <c r="D29" s="9">
        <v>8400</v>
      </c>
      <c r="E29" s="9">
        <v>14800</v>
      </c>
      <c r="F29" s="9">
        <v>22200</v>
      </c>
      <c r="G29" s="9">
        <v>29500</v>
      </c>
    </row>
    <row r="30" spans="1:7" x14ac:dyDescent="0.25">
      <c r="A30" s="8"/>
      <c r="B30" s="4" t="s">
        <v>34</v>
      </c>
      <c r="C30" s="4">
        <v>4267</v>
      </c>
      <c r="D30" s="9">
        <v>50</v>
      </c>
      <c r="E30" s="9">
        <v>400</v>
      </c>
      <c r="F30" s="9">
        <v>650</v>
      </c>
      <c r="G30" s="9">
        <v>900</v>
      </c>
    </row>
    <row r="31" spans="1:7" x14ac:dyDescent="0.25">
      <c r="A31" s="8"/>
      <c r="B31" s="4" t="s">
        <v>35</v>
      </c>
      <c r="C31" s="4">
        <v>4269</v>
      </c>
      <c r="D31" s="9">
        <v>5050</v>
      </c>
      <c r="E31" s="9">
        <v>8500</v>
      </c>
      <c r="F31" s="9">
        <v>9756.5</v>
      </c>
      <c r="G31" s="9">
        <v>15200</v>
      </c>
    </row>
    <row r="32" spans="1:7" x14ac:dyDescent="0.25">
      <c r="A32" s="8"/>
      <c r="B32" s="4" t="s">
        <v>36</v>
      </c>
      <c r="C32" s="4">
        <v>4511</v>
      </c>
      <c r="D32" s="9">
        <v>10500</v>
      </c>
      <c r="E32" s="9">
        <v>21000</v>
      </c>
      <c r="F32" s="9">
        <v>30500</v>
      </c>
      <c r="G32" s="9">
        <v>40000</v>
      </c>
    </row>
    <row r="33" spans="1:7" x14ac:dyDescent="0.25">
      <c r="A33" s="8" t="s">
        <v>37</v>
      </c>
      <c r="B33" s="4" t="s">
        <v>38</v>
      </c>
      <c r="C33" s="4">
        <v>4637</v>
      </c>
      <c r="D33" s="9">
        <v>1200</v>
      </c>
      <c r="E33" s="9">
        <v>1200</v>
      </c>
      <c r="F33" s="9">
        <v>1500</v>
      </c>
      <c r="G33" s="9">
        <v>2000</v>
      </c>
    </row>
    <row r="34" spans="1:7" x14ac:dyDescent="0.25">
      <c r="A34" s="8"/>
      <c r="B34" s="4" t="s">
        <v>39</v>
      </c>
      <c r="C34" s="4">
        <v>4655</v>
      </c>
      <c r="D34" s="9">
        <v>200</v>
      </c>
      <c r="E34" s="9">
        <v>200</v>
      </c>
      <c r="F34" s="9">
        <v>500</v>
      </c>
      <c r="G34" s="9">
        <v>1000</v>
      </c>
    </row>
    <row r="35" spans="1:7" x14ac:dyDescent="0.25">
      <c r="A35" s="8"/>
      <c r="B35" s="4" t="s">
        <v>40</v>
      </c>
      <c r="C35" s="4">
        <v>4729</v>
      </c>
      <c r="D35" s="9">
        <v>2544.3000000000002</v>
      </c>
      <c r="E35" s="9">
        <v>3700</v>
      </c>
      <c r="F35" s="9">
        <v>4950</v>
      </c>
      <c r="G35" s="9">
        <v>5900</v>
      </c>
    </row>
    <row r="36" spans="1:7" x14ac:dyDescent="0.25">
      <c r="A36" s="8"/>
      <c r="B36" s="15" t="s">
        <v>41</v>
      </c>
      <c r="C36" s="4">
        <v>4819</v>
      </c>
      <c r="D36" s="9">
        <v>500</v>
      </c>
      <c r="E36" s="9">
        <v>500</v>
      </c>
      <c r="F36" s="9">
        <v>500</v>
      </c>
      <c r="G36" s="9">
        <v>500</v>
      </c>
    </row>
    <row r="37" spans="1:7" x14ac:dyDescent="0.25">
      <c r="A37" s="8"/>
      <c r="B37" s="15" t="s">
        <v>42</v>
      </c>
      <c r="C37" s="4">
        <v>4823</v>
      </c>
      <c r="D37" s="9">
        <v>625</v>
      </c>
      <c r="E37" s="9">
        <v>1250</v>
      </c>
      <c r="F37" s="9">
        <v>1875</v>
      </c>
      <c r="G37" s="9">
        <v>2500</v>
      </c>
    </row>
    <row r="38" spans="1:7" x14ac:dyDescent="0.25">
      <c r="A38" s="8"/>
      <c r="B38" s="15" t="s">
        <v>43</v>
      </c>
      <c r="C38" s="4">
        <v>4891</v>
      </c>
      <c r="D38" s="9">
        <v>0</v>
      </c>
      <c r="E38" s="9">
        <v>0</v>
      </c>
      <c r="F38" s="9">
        <v>21194.3</v>
      </c>
      <c r="G38" s="9">
        <v>21194.3</v>
      </c>
    </row>
    <row r="39" spans="1:7" x14ac:dyDescent="0.25">
      <c r="A39" s="56">
        <v>3</v>
      </c>
      <c r="B39" s="10" t="s">
        <v>44</v>
      </c>
      <c r="C39" s="58"/>
      <c r="D39" s="54">
        <f t="shared" ref="D39:F39" si="0">SUM(D41:D47)</f>
        <v>240778.8</v>
      </c>
      <c r="E39" s="54">
        <f t="shared" si="0"/>
        <v>311503.8</v>
      </c>
      <c r="F39" s="54">
        <f t="shared" si="0"/>
        <v>313853.8</v>
      </c>
      <c r="G39" s="54">
        <f>SUM(G41:G47)</f>
        <v>316978.8</v>
      </c>
    </row>
    <row r="40" spans="1:7" x14ac:dyDescent="0.25">
      <c r="A40" s="57"/>
      <c r="B40" s="11" t="s">
        <v>45</v>
      </c>
      <c r="C40" s="59"/>
      <c r="D40" s="55"/>
      <c r="E40" s="55"/>
      <c r="F40" s="55"/>
      <c r="G40" s="55"/>
    </row>
    <row r="41" spans="1:7" x14ac:dyDescent="0.25">
      <c r="A41" s="12"/>
      <c r="B41" s="13" t="s">
        <v>46</v>
      </c>
      <c r="C41" s="16">
        <v>5112</v>
      </c>
      <c r="D41" s="9">
        <v>97150</v>
      </c>
      <c r="E41" s="9">
        <v>104000</v>
      </c>
      <c r="F41" s="9">
        <v>104000</v>
      </c>
      <c r="G41" s="9">
        <v>104000</v>
      </c>
    </row>
    <row r="42" spans="1:7" x14ac:dyDescent="0.25">
      <c r="A42" s="12"/>
      <c r="B42" s="13" t="s">
        <v>47</v>
      </c>
      <c r="C42" s="16">
        <v>5113</v>
      </c>
      <c r="D42" s="9">
        <v>92570</v>
      </c>
      <c r="E42" s="9">
        <v>154870</v>
      </c>
      <c r="F42" s="9">
        <v>155070</v>
      </c>
      <c r="G42" s="9">
        <v>156370</v>
      </c>
    </row>
    <row r="43" spans="1:7" x14ac:dyDescent="0.25">
      <c r="A43" s="12"/>
      <c r="B43" s="13" t="s">
        <v>48</v>
      </c>
      <c r="C43" s="16">
        <v>5121</v>
      </c>
      <c r="D43" s="9">
        <v>3500</v>
      </c>
      <c r="E43" s="9">
        <v>3500</v>
      </c>
      <c r="F43" s="9">
        <v>3500</v>
      </c>
      <c r="G43" s="9">
        <v>3500</v>
      </c>
    </row>
    <row r="44" spans="1:7" x14ac:dyDescent="0.25">
      <c r="A44" s="8"/>
      <c r="B44" s="13" t="s">
        <v>49</v>
      </c>
      <c r="C44" s="4">
        <v>5122</v>
      </c>
      <c r="D44" s="9">
        <v>19144.3</v>
      </c>
      <c r="E44" s="9">
        <v>20469.3</v>
      </c>
      <c r="F44" s="9">
        <v>21869.3</v>
      </c>
      <c r="G44" s="9">
        <v>22944.3</v>
      </c>
    </row>
    <row r="45" spans="1:7" x14ac:dyDescent="0.25">
      <c r="A45" s="8"/>
      <c r="B45" s="13" t="s">
        <v>50</v>
      </c>
      <c r="C45" s="4">
        <v>5129</v>
      </c>
      <c r="D45" s="9">
        <v>24555</v>
      </c>
      <c r="E45" s="9">
        <v>24805</v>
      </c>
      <c r="F45" s="9">
        <v>25055</v>
      </c>
      <c r="G45" s="9">
        <v>25305</v>
      </c>
    </row>
    <row r="46" spans="1:7" x14ac:dyDescent="0.25">
      <c r="A46" s="8"/>
      <c r="B46" s="4" t="s">
        <v>51</v>
      </c>
      <c r="C46" s="4">
        <v>5133</v>
      </c>
      <c r="D46" s="9">
        <v>1000</v>
      </c>
      <c r="E46" s="9">
        <v>1000</v>
      </c>
      <c r="F46" s="9">
        <v>1500</v>
      </c>
      <c r="G46" s="9">
        <v>2000</v>
      </c>
    </row>
    <row r="47" spans="1:7" x14ac:dyDescent="0.25">
      <c r="A47" s="17"/>
      <c r="B47" s="15" t="s">
        <v>52</v>
      </c>
      <c r="C47" s="15">
        <v>5134</v>
      </c>
      <c r="D47" s="9">
        <v>2859.5</v>
      </c>
      <c r="E47" s="9">
        <v>2859.5</v>
      </c>
      <c r="F47" s="9">
        <v>2859.5</v>
      </c>
      <c r="G47" s="9">
        <v>2859.5</v>
      </c>
    </row>
    <row r="48" spans="1:7" x14ac:dyDescent="0.25">
      <c r="A48" s="50">
        <v>4</v>
      </c>
      <c r="B48" s="10" t="s">
        <v>53</v>
      </c>
      <c r="C48" s="52"/>
      <c r="D48" s="54">
        <f>SUM(D50:D50)</f>
        <v>-250000</v>
      </c>
      <c r="E48" s="54">
        <f>SUM(E50:E50)</f>
        <v>-300000</v>
      </c>
      <c r="F48" s="54">
        <f>SUM(F50:F50)</f>
        <v>-300000</v>
      </c>
      <c r="G48" s="54">
        <f>SUM(G50:G50)</f>
        <v>-300000</v>
      </c>
    </row>
    <row r="49" spans="1:7" x14ac:dyDescent="0.25">
      <c r="A49" s="51"/>
      <c r="B49" s="11" t="s">
        <v>54</v>
      </c>
      <c r="C49" s="53"/>
      <c r="D49" s="55"/>
      <c r="E49" s="55"/>
      <c r="F49" s="55"/>
      <c r="G49" s="55"/>
    </row>
    <row r="50" spans="1:7" x14ac:dyDescent="0.25">
      <c r="A50" s="8"/>
      <c r="B50" s="13" t="s">
        <v>55</v>
      </c>
      <c r="C50" s="4">
        <v>8411</v>
      </c>
      <c r="D50" s="9">
        <v>-250000</v>
      </c>
      <c r="E50" s="9">
        <v>-300000</v>
      </c>
      <c r="F50" s="9">
        <v>-300000</v>
      </c>
      <c r="G50" s="9">
        <v>-300000</v>
      </c>
    </row>
  </sheetData>
  <mergeCells count="20">
    <mergeCell ref="A1:H1"/>
    <mergeCell ref="A2:H2"/>
    <mergeCell ref="A8:A9"/>
    <mergeCell ref="C8:C9"/>
    <mergeCell ref="D8:D9"/>
    <mergeCell ref="E8:E9"/>
    <mergeCell ref="F8:F9"/>
    <mergeCell ref="G8:G9"/>
    <mergeCell ref="G48:G49"/>
    <mergeCell ref="A39:A40"/>
    <mergeCell ref="C39:C40"/>
    <mergeCell ref="D39:D40"/>
    <mergeCell ref="E39:E40"/>
    <mergeCell ref="F39:F40"/>
    <mergeCell ref="G39:G40"/>
    <mergeCell ref="A48:A49"/>
    <mergeCell ref="C48:C49"/>
    <mergeCell ref="D48:D49"/>
    <mergeCell ref="E48:E49"/>
    <mergeCell ref="F48:F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D42" sqref="D42"/>
    </sheetView>
  </sheetViews>
  <sheetFormatPr defaultRowHeight="15" x14ac:dyDescent="0.25"/>
  <cols>
    <col min="1" max="1" width="5.5703125" customWidth="1"/>
    <col min="2" max="2" width="6.28515625" customWidth="1"/>
    <col min="3" max="3" width="5.7109375" customWidth="1"/>
    <col min="4" max="4" width="35.85546875" customWidth="1"/>
  </cols>
  <sheetData>
    <row r="1" spans="1:8" x14ac:dyDescent="0.25">
      <c r="A1" s="60" t="s">
        <v>57</v>
      </c>
      <c r="B1" s="60"/>
      <c r="C1" s="60"/>
      <c r="D1" s="60"/>
      <c r="E1" s="60"/>
      <c r="F1" s="60"/>
      <c r="G1" s="60"/>
      <c r="H1" s="60"/>
    </row>
    <row r="2" spans="1:8" x14ac:dyDescent="0.25">
      <c r="A2" s="60" t="s">
        <v>58</v>
      </c>
      <c r="B2" s="60"/>
      <c r="C2" s="60"/>
      <c r="D2" s="60"/>
      <c r="E2" s="60"/>
      <c r="F2" s="60"/>
      <c r="G2" s="60"/>
      <c r="H2" s="60"/>
    </row>
    <row r="3" spans="1:8" x14ac:dyDescent="0.25">
      <c r="A3" s="18" t="s">
        <v>59</v>
      </c>
      <c r="B3" s="15" t="s">
        <v>60</v>
      </c>
      <c r="C3" s="19" t="s">
        <v>61</v>
      </c>
      <c r="D3" s="50" t="s">
        <v>2</v>
      </c>
      <c r="E3" s="50" t="s">
        <v>4</v>
      </c>
      <c r="F3" s="50" t="s">
        <v>5</v>
      </c>
      <c r="G3" s="50" t="s">
        <v>6</v>
      </c>
      <c r="H3" s="50" t="s">
        <v>7</v>
      </c>
    </row>
    <row r="4" spans="1:8" x14ac:dyDescent="0.25">
      <c r="A4" s="20" t="s">
        <v>62</v>
      </c>
      <c r="B4" s="20" t="s">
        <v>63</v>
      </c>
      <c r="C4" s="21"/>
      <c r="D4" s="51"/>
      <c r="E4" s="66"/>
      <c r="F4" s="51"/>
      <c r="G4" s="51"/>
      <c r="H4" s="51"/>
    </row>
    <row r="5" spans="1:8" x14ac:dyDescent="0.25">
      <c r="A5" s="22"/>
      <c r="B5" s="22"/>
      <c r="C5" s="22"/>
      <c r="D5" s="23" t="s">
        <v>64</v>
      </c>
      <c r="E5" s="24">
        <f t="shared" ref="E5:F5" si="0">E6+E15+E17+E19+E31+E44+E48+E40+E22+E26+E29+E33+E24</f>
        <v>103932.40000000002</v>
      </c>
      <c r="F5" s="24">
        <f t="shared" si="0"/>
        <v>200856</v>
      </c>
      <c r="G5" s="24">
        <f>G6+G15+G17+G19+G31+G44+G48+G40+G22+G26+G29+G33+G24</f>
        <v>304479.59999999998</v>
      </c>
      <c r="H5" s="24">
        <f>H6+H15+H17+H19+H31+H44+H48+H40+H22+H26+H29+H33+H24</f>
        <v>396773.1</v>
      </c>
    </row>
    <row r="6" spans="1:8" x14ac:dyDescent="0.25">
      <c r="A6" s="64" t="s">
        <v>65</v>
      </c>
      <c r="B6" s="64" t="s">
        <v>66</v>
      </c>
      <c r="C6" s="64" t="s">
        <v>66</v>
      </c>
      <c r="D6" s="25" t="s">
        <v>67</v>
      </c>
      <c r="E6" s="54">
        <f>E8+E9+E11+E13</f>
        <v>91568.8</v>
      </c>
      <c r="F6" s="54">
        <f>F8+F9+F11+F13</f>
        <v>143261.70000000001</v>
      </c>
      <c r="G6" s="54">
        <f>G8+G9+G11+G13</f>
        <v>198459.5</v>
      </c>
      <c r="H6" s="54">
        <f>H8+H9+H11+H13</f>
        <v>258434.5</v>
      </c>
    </row>
    <row r="7" spans="1:8" x14ac:dyDescent="0.25">
      <c r="A7" s="65"/>
      <c r="B7" s="65"/>
      <c r="C7" s="65"/>
      <c r="D7" s="26" t="s">
        <v>68</v>
      </c>
      <c r="E7" s="63"/>
      <c r="F7" s="63"/>
      <c r="G7" s="63"/>
      <c r="H7" s="63"/>
    </row>
    <row r="8" spans="1:8" x14ac:dyDescent="0.25">
      <c r="A8" s="27" t="s">
        <v>65</v>
      </c>
      <c r="B8" s="27" t="s">
        <v>69</v>
      </c>
      <c r="C8" s="27" t="s">
        <v>69</v>
      </c>
      <c r="D8" s="28" t="s">
        <v>70</v>
      </c>
      <c r="E8" s="9">
        <v>64659.3</v>
      </c>
      <c r="F8" s="9">
        <v>98952.2</v>
      </c>
      <c r="G8" s="9">
        <v>137500</v>
      </c>
      <c r="H8" s="9">
        <v>179025</v>
      </c>
    </row>
    <row r="9" spans="1:8" x14ac:dyDescent="0.25">
      <c r="A9" s="27" t="s">
        <v>65</v>
      </c>
      <c r="B9" s="27" t="s">
        <v>71</v>
      </c>
      <c r="C9" s="27" t="s">
        <v>66</v>
      </c>
      <c r="D9" s="29" t="s">
        <v>72</v>
      </c>
      <c r="E9" s="30">
        <f>E10</f>
        <v>1150</v>
      </c>
      <c r="F9" s="30">
        <f>F10</f>
        <v>1350</v>
      </c>
      <c r="G9" s="30">
        <f>G10</f>
        <v>1450</v>
      </c>
      <c r="H9" s="30">
        <f>H10</f>
        <v>1600</v>
      </c>
    </row>
    <row r="10" spans="1:8" x14ac:dyDescent="0.25">
      <c r="A10" s="27" t="s">
        <v>65</v>
      </c>
      <c r="B10" s="27" t="s">
        <v>71</v>
      </c>
      <c r="C10" s="27" t="s">
        <v>71</v>
      </c>
      <c r="D10" s="31" t="s">
        <v>27</v>
      </c>
      <c r="E10" s="9">
        <v>1150</v>
      </c>
      <c r="F10" s="9">
        <v>1350</v>
      </c>
      <c r="G10" s="9">
        <v>1450</v>
      </c>
      <c r="H10" s="9">
        <v>1600</v>
      </c>
    </row>
    <row r="11" spans="1:8" x14ac:dyDescent="0.25">
      <c r="A11" s="32" t="s">
        <v>65</v>
      </c>
      <c r="B11" s="32" t="s">
        <v>73</v>
      </c>
      <c r="C11" s="32" t="s">
        <v>66</v>
      </c>
      <c r="D11" s="29" t="s">
        <v>72</v>
      </c>
      <c r="E11" s="30">
        <f>E12</f>
        <v>1000</v>
      </c>
      <c r="F11" s="30">
        <f>F12</f>
        <v>1000</v>
      </c>
      <c r="G11" s="30">
        <f>G12</f>
        <v>1500</v>
      </c>
      <c r="H11" s="7">
        <f>H12</f>
        <v>2000</v>
      </c>
    </row>
    <row r="12" spans="1:8" x14ac:dyDescent="0.25">
      <c r="A12" s="33" t="s">
        <v>65</v>
      </c>
      <c r="B12" s="33" t="s">
        <v>73</v>
      </c>
      <c r="C12" s="33" t="s">
        <v>69</v>
      </c>
      <c r="D12" s="31" t="s">
        <v>74</v>
      </c>
      <c r="E12" s="9">
        <v>1000</v>
      </c>
      <c r="F12" s="9">
        <v>1000</v>
      </c>
      <c r="G12" s="9">
        <v>1500</v>
      </c>
      <c r="H12" s="9">
        <v>2000</v>
      </c>
    </row>
    <row r="13" spans="1:8" x14ac:dyDescent="0.25">
      <c r="A13" s="22" t="s">
        <v>65</v>
      </c>
      <c r="B13" s="22" t="s">
        <v>75</v>
      </c>
      <c r="C13" s="22" t="s">
        <v>66</v>
      </c>
      <c r="D13" s="29" t="s">
        <v>72</v>
      </c>
      <c r="E13" s="34">
        <f>E14</f>
        <v>24759.5</v>
      </c>
      <c r="F13" s="34">
        <f>F14</f>
        <v>41959.5</v>
      </c>
      <c r="G13" s="34">
        <f>G14</f>
        <v>58009.5</v>
      </c>
      <c r="H13" s="34">
        <f>H14</f>
        <v>75809.5</v>
      </c>
    </row>
    <row r="14" spans="1:8" x14ac:dyDescent="0.25">
      <c r="A14" s="35" t="s">
        <v>65</v>
      </c>
      <c r="B14" s="35" t="s">
        <v>75</v>
      </c>
      <c r="C14" s="35" t="s">
        <v>69</v>
      </c>
      <c r="D14" s="28" t="s">
        <v>76</v>
      </c>
      <c r="E14" s="9">
        <v>24759.5</v>
      </c>
      <c r="F14" s="9">
        <v>41959.5</v>
      </c>
      <c r="G14" s="9">
        <v>58009.5</v>
      </c>
      <c r="H14" s="9">
        <v>75809.5</v>
      </c>
    </row>
    <row r="15" spans="1:8" x14ac:dyDescent="0.25">
      <c r="A15" s="36" t="s">
        <v>77</v>
      </c>
      <c r="B15" s="36" t="s">
        <v>66</v>
      </c>
      <c r="C15" s="36" t="s">
        <v>66</v>
      </c>
      <c r="D15" s="29" t="s">
        <v>78</v>
      </c>
      <c r="E15" s="37">
        <f>E16</f>
        <v>100</v>
      </c>
      <c r="F15" s="37">
        <f>F16</f>
        <v>150</v>
      </c>
      <c r="G15" s="37">
        <f>G16</f>
        <v>250</v>
      </c>
      <c r="H15" s="37">
        <f>H16</f>
        <v>300</v>
      </c>
    </row>
    <row r="16" spans="1:8" x14ac:dyDescent="0.25">
      <c r="A16" s="22" t="s">
        <v>77</v>
      </c>
      <c r="B16" s="22" t="s">
        <v>79</v>
      </c>
      <c r="C16" s="22" t="s">
        <v>69</v>
      </c>
      <c r="D16" s="38" t="s">
        <v>80</v>
      </c>
      <c r="E16" s="9">
        <v>100</v>
      </c>
      <c r="F16" s="9">
        <v>150</v>
      </c>
      <c r="G16" s="9">
        <v>250</v>
      </c>
      <c r="H16" s="9">
        <v>300</v>
      </c>
    </row>
    <row r="17" spans="1:8" x14ac:dyDescent="0.25">
      <c r="A17" s="36" t="s">
        <v>71</v>
      </c>
      <c r="B17" s="36" t="s">
        <v>66</v>
      </c>
      <c r="C17" s="36" t="s">
        <v>66</v>
      </c>
      <c r="D17" s="39" t="s">
        <v>81</v>
      </c>
      <c r="E17" s="7">
        <f>E18</f>
        <v>1000</v>
      </c>
      <c r="F17" s="7">
        <f>F18</f>
        <v>1100</v>
      </c>
      <c r="G17" s="7">
        <f>G18</f>
        <v>1200</v>
      </c>
      <c r="H17" s="7">
        <f>H18</f>
        <v>1300</v>
      </c>
    </row>
    <row r="18" spans="1:8" x14ac:dyDescent="0.25">
      <c r="A18" s="22" t="s">
        <v>82</v>
      </c>
      <c r="B18" s="22" t="s">
        <v>79</v>
      </c>
      <c r="C18" s="22" t="s">
        <v>69</v>
      </c>
      <c r="D18" s="38" t="s">
        <v>83</v>
      </c>
      <c r="E18" s="9">
        <v>1000</v>
      </c>
      <c r="F18" s="9">
        <v>1100</v>
      </c>
      <c r="G18" s="9">
        <v>1200</v>
      </c>
      <c r="H18" s="9">
        <v>1300</v>
      </c>
    </row>
    <row r="19" spans="1:8" x14ac:dyDescent="0.25">
      <c r="A19" s="22" t="s">
        <v>84</v>
      </c>
      <c r="B19" s="22" t="s">
        <v>79</v>
      </c>
      <c r="C19" s="22" t="s">
        <v>66</v>
      </c>
      <c r="D19" s="39" t="s">
        <v>85</v>
      </c>
      <c r="E19" s="34">
        <f>SUM(E20+E21)</f>
        <v>1100</v>
      </c>
      <c r="F19" s="34">
        <f>SUM(F20+F21)</f>
        <v>2400</v>
      </c>
      <c r="G19" s="34">
        <f>SUM(G20+G21)</f>
        <v>3850</v>
      </c>
      <c r="H19" s="34">
        <f>SUM(H20+H21)</f>
        <v>6000</v>
      </c>
    </row>
    <row r="20" spans="1:8" x14ac:dyDescent="0.25">
      <c r="A20" s="40" t="s">
        <v>84</v>
      </c>
      <c r="B20" s="40" t="s">
        <v>79</v>
      </c>
      <c r="C20" s="40" t="s">
        <v>69</v>
      </c>
      <c r="D20" s="41" t="s">
        <v>86</v>
      </c>
      <c r="E20" s="9">
        <v>950</v>
      </c>
      <c r="F20" s="9">
        <v>2100</v>
      </c>
      <c r="G20" s="9">
        <v>3400</v>
      </c>
      <c r="H20" s="9">
        <v>5400</v>
      </c>
    </row>
    <row r="21" spans="1:8" x14ac:dyDescent="0.25">
      <c r="A21" s="35" t="s">
        <v>84</v>
      </c>
      <c r="B21" s="35" t="s">
        <v>79</v>
      </c>
      <c r="C21" s="35" t="s">
        <v>87</v>
      </c>
      <c r="D21" s="42" t="s">
        <v>88</v>
      </c>
      <c r="E21" s="9">
        <v>150</v>
      </c>
      <c r="F21" s="9">
        <v>300</v>
      </c>
      <c r="G21" s="9">
        <v>450</v>
      </c>
      <c r="H21" s="9">
        <v>600</v>
      </c>
    </row>
    <row r="22" spans="1:8" x14ac:dyDescent="0.25">
      <c r="A22" s="27" t="s">
        <v>84</v>
      </c>
      <c r="B22" s="27" t="s">
        <v>73</v>
      </c>
      <c r="C22" s="27" t="s">
        <v>66</v>
      </c>
      <c r="D22" s="25" t="s">
        <v>89</v>
      </c>
      <c r="E22" s="34">
        <f>E23</f>
        <v>2550</v>
      </c>
      <c r="F22" s="34">
        <f>F23</f>
        <v>59850</v>
      </c>
      <c r="G22" s="34">
        <f>G23</f>
        <v>60600</v>
      </c>
      <c r="H22" s="34">
        <f>H23</f>
        <v>62550</v>
      </c>
    </row>
    <row r="23" spans="1:8" x14ac:dyDescent="0.25">
      <c r="A23" s="27" t="s">
        <v>84</v>
      </c>
      <c r="B23" s="27" t="s">
        <v>73</v>
      </c>
      <c r="C23" s="27" t="s">
        <v>69</v>
      </c>
      <c r="D23" s="43" t="s">
        <v>90</v>
      </c>
      <c r="E23" s="9">
        <v>2550</v>
      </c>
      <c r="F23" s="9">
        <v>59850</v>
      </c>
      <c r="G23" s="9">
        <v>60600</v>
      </c>
      <c r="H23" s="9">
        <v>62550</v>
      </c>
    </row>
    <row r="24" spans="1:8" x14ac:dyDescent="0.25">
      <c r="A24" s="27" t="s">
        <v>84</v>
      </c>
      <c r="B24" s="27" t="s">
        <v>91</v>
      </c>
      <c r="C24" s="27" t="s">
        <v>66</v>
      </c>
      <c r="D24" s="25" t="s">
        <v>92</v>
      </c>
      <c r="E24" s="44">
        <f>E25</f>
        <v>-250000</v>
      </c>
      <c r="F24" s="44">
        <f>F25</f>
        <v>-300000</v>
      </c>
      <c r="G24" s="34">
        <f>SUM(G25)</f>
        <v>-300000</v>
      </c>
      <c r="H24" s="34">
        <f>H25</f>
        <v>-300000</v>
      </c>
    </row>
    <row r="25" spans="1:8" x14ac:dyDescent="0.25">
      <c r="A25" s="27" t="s">
        <v>84</v>
      </c>
      <c r="B25" s="27" t="s">
        <v>91</v>
      </c>
      <c r="C25" s="27" t="s">
        <v>69</v>
      </c>
      <c r="D25" s="43" t="s">
        <v>93</v>
      </c>
      <c r="E25" s="9">
        <v>-250000</v>
      </c>
      <c r="F25" s="9">
        <v>-300000</v>
      </c>
      <c r="G25" s="9">
        <v>-300000</v>
      </c>
      <c r="H25" s="9">
        <v>-300000</v>
      </c>
    </row>
    <row r="26" spans="1:8" x14ac:dyDescent="0.25">
      <c r="A26" s="27" t="s">
        <v>94</v>
      </c>
      <c r="B26" s="27" t="s">
        <v>66</v>
      </c>
      <c r="C26" s="27" t="s">
        <v>66</v>
      </c>
      <c r="D26" s="25" t="s">
        <v>95</v>
      </c>
      <c r="E26" s="34">
        <f>E27+E28</f>
        <v>35999.300000000003</v>
      </c>
      <c r="F26" s="34">
        <f>F27+F28</f>
        <v>41974.3</v>
      </c>
      <c r="G26" s="34">
        <f>G27+G28</f>
        <v>48449.3</v>
      </c>
      <c r="H26" s="34">
        <f>H27+H28</f>
        <v>55524.3</v>
      </c>
    </row>
    <row r="27" spans="1:8" x14ac:dyDescent="0.25">
      <c r="A27" s="22" t="s">
        <v>94</v>
      </c>
      <c r="B27" s="22" t="s">
        <v>69</v>
      </c>
      <c r="C27" s="22" t="s">
        <v>69</v>
      </c>
      <c r="D27" s="31" t="s">
        <v>96</v>
      </c>
      <c r="E27" s="9">
        <v>35874.300000000003</v>
      </c>
      <c r="F27" s="9">
        <v>41724.300000000003</v>
      </c>
      <c r="G27" s="9">
        <v>48074.3</v>
      </c>
      <c r="H27" s="9">
        <v>55024.3</v>
      </c>
    </row>
    <row r="28" spans="1:8" x14ac:dyDescent="0.25">
      <c r="A28" s="27" t="s">
        <v>94</v>
      </c>
      <c r="B28" s="27" t="s">
        <v>71</v>
      </c>
      <c r="C28" s="45" t="s">
        <v>69</v>
      </c>
      <c r="D28" s="25" t="s">
        <v>97</v>
      </c>
      <c r="E28" s="9">
        <v>125</v>
      </c>
      <c r="F28" s="9">
        <v>250</v>
      </c>
      <c r="G28" s="9">
        <v>375</v>
      </c>
      <c r="H28" s="9">
        <v>500</v>
      </c>
    </row>
    <row r="29" spans="1:8" x14ac:dyDescent="0.25">
      <c r="A29" s="23" t="s">
        <v>98</v>
      </c>
      <c r="B29" s="23" t="s">
        <v>71</v>
      </c>
      <c r="C29" s="46" t="s">
        <v>66</v>
      </c>
      <c r="D29" s="25" t="s">
        <v>99</v>
      </c>
      <c r="E29" s="34">
        <f>SUM(E30)</f>
        <v>132970</v>
      </c>
      <c r="F29" s="34">
        <f>SUM(F30)</f>
        <v>139070</v>
      </c>
      <c r="G29" s="34">
        <f>SUM(G30)</f>
        <v>140370</v>
      </c>
      <c r="H29" s="34">
        <f>SUM(H30)</f>
        <v>142670</v>
      </c>
    </row>
    <row r="30" spans="1:8" x14ac:dyDescent="0.25">
      <c r="A30" s="27" t="s">
        <v>98</v>
      </c>
      <c r="B30" s="27" t="s">
        <v>71</v>
      </c>
      <c r="C30" s="45" t="s">
        <v>69</v>
      </c>
      <c r="D30" s="43" t="s">
        <v>100</v>
      </c>
      <c r="E30" s="9">
        <v>132970</v>
      </c>
      <c r="F30" s="9">
        <v>139070</v>
      </c>
      <c r="G30" s="9">
        <v>140370</v>
      </c>
      <c r="H30" s="9">
        <v>142670</v>
      </c>
    </row>
    <row r="31" spans="1:8" x14ac:dyDescent="0.25">
      <c r="A31" s="23" t="s">
        <v>98</v>
      </c>
      <c r="B31" s="23" t="s">
        <v>87</v>
      </c>
      <c r="C31" s="46" t="s">
        <v>66</v>
      </c>
      <c r="D31" s="29" t="s">
        <v>101</v>
      </c>
      <c r="E31" s="34">
        <f>SUM(E32)</f>
        <v>7650</v>
      </c>
      <c r="F31" s="34">
        <f>SUM(F32)</f>
        <v>11100</v>
      </c>
      <c r="G31" s="34">
        <f>SUM(G32)</f>
        <v>14750</v>
      </c>
      <c r="H31" s="34">
        <f>SUM(H32)</f>
        <v>18400</v>
      </c>
    </row>
    <row r="32" spans="1:8" x14ac:dyDescent="0.25">
      <c r="A32" s="27" t="s">
        <v>98</v>
      </c>
      <c r="B32" s="27" t="s">
        <v>87</v>
      </c>
      <c r="C32" s="45" t="s">
        <v>69</v>
      </c>
      <c r="D32" s="31" t="s">
        <v>101</v>
      </c>
      <c r="E32" s="9">
        <v>7650</v>
      </c>
      <c r="F32" s="9">
        <v>11100</v>
      </c>
      <c r="G32" s="9">
        <v>14750</v>
      </c>
      <c r="H32" s="9">
        <v>18400</v>
      </c>
    </row>
    <row r="33" spans="1:8" x14ac:dyDescent="0.25">
      <c r="A33" s="23" t="s">
        <v>102</v>
      </c>
      <c r="B33" s="23" t="s">
        <v>66</v>
      </c>
      <c r="C33" s="46" t="s">
        <v>66</v>
      </c>
      <c r="D33" s="29" t="s">
        <v>103</v>
      </c>
      <c r="E33" s="34">
        <f>E34+E35+E36+E37+E38+E39</f>
        <v>5000</v>
      </c>
      <c r="F33" s="34">
        <f>F34+F35+F36+F37+F38+F39</f>
        <v>7700</v>
      </c>
      <c r="G33" s="34">
        <f>G34+G35+G36+G37+G38+G39</f>
        <v>9500</v>
      </c>
      <c r="H33" s="34">
        <f>H34+H35+H36+H37+H38+H39</f>
        <v>12500</v>
      </c>
    </row>
    <row r="34" spans="1:8" x14ac:dyDescent="0.25">
      <c r="A34" s="27" t="s">
        <v>102</v>
      </c>
      <c r="B34" s="27" t="s">
        <v>79</v>
      </c>
      <c r="C34" s="45" t="s">
        <v>71</v>
      </c>
      <c r="D34" s="31" t="s">
        <v>104</v>
      </c>
      <c r="E34" s="9">
        <v>1800</v>
      </c>
      <c r="F34" s="9">
        <v>2000</v>
      </c>
      <c r="G34" s="9">
        <v>2200</v>
      </c>
      <c r="H34" s="9">
        <v>2400</v>
      </c>
    </row>
    <row r="35" spans="1:8" x14ac:dyDescent="0.25">
      <c r="A35" s="27" t="s">
        <v>102</v>
      </c>
      <c r="B35" s="27" t="s">
        <v>79</v>
      </c>
      <c r="C35" s="45" t="s">
        <v>87</v>
      </c>
      <c r="D35" s="31" t="s">
        <v>105</v>
      </c>
      <c r="E35" s="9">
        <v>1000</v>
      </c>
      <c r="F35" s="9">
        <v>1800</v>
      </c>
      <c r="G35" s="9">
        <v>2200</v>
      </c>
      <c r="H35" s="9">
        <v>3300</v>
      </c>
    </row>
    <row r="36" spans="1:8" x14ac:dyDescent="0.25">
      <c r="A36" s="27" t="s">
        <v>102</v>
      </c>
      <c r="B36" s="27" t="s">
        <v>79</v>
      </c>
      <c r="C36" s="45" t="s">
        <v>106</v>
      </c>
      <c r="D36" s="31" t="s">
        <v>107</v>
      </c>
      <c r="E36" s="9">
        <v>1000</v>
      </c>
      <c r="F36" s="9">
        <v>2000</v>
      </c>
      <c r="G36" s="9">
        <v>2500</v>
      </c>
      <c r="H36" s="9">
        <v>3500</v>
      </c>
    </row>
    <row r="37" spans="1:8" x14ac:dyDescent="0.25">
      <c r="A37" s="27" t="s">
        <v>102</v>
      </c>
      <c r="B37" s="27" t="s">
        <v>71</v>
      </c>
      <c r="C37" s="45" t="s">
        <v>71</v>
      </c>
      <c r="D37" s="31" t="s">
        <v>108</v>
      </c>
      <c r="E37" s="9">
        <v>500</v>
      </c>
      <c r="F37" s="9">
        <v>1000</v>
      </c>
      <c r="G37" s="9">
        <v>1500</v>
      </c>
      <c r="H37" s="9">
        <v>2000</v>
      </c>
    </row>
    <row r="38" spans="1:8" x14ac:dyDescent="0.25">
      <c r="A38" s="27" t="s">
        <v>102</v>
      </c>
      <c r="B38" s="27" t="s">
        <v>87</v>
      </c>
      <c r="C38" s="45" t="s">
        <v>69</v>
      </c>
      <c r="D38" s="43" t="s">
        <v>109</v>
      </c>
      <c r="E38" s="9">
        <v>200</v>
      </c>
      <c r="F38" s="9">
        <v>400</v>
      </c>
      <c r="G38" s="9">
        <v>600</v>
      </c>
      <c r="H38" s="9">
        <v>800</v>
      </c>
    </row>
    <row r="39" spans="1:8" x14ac:dyDescent="0.25">
      <c r="A39" s="27" t="s">
        <v>102</v>
      </c>
      <c r="B39" s="27" t="s">
        <v>87</v>
      </c>
      <c r="C39" s="45" t="s">
        <v>79</v>
      </c>
      <c r="D39" s="43" t="s">
        <v>110</v>
      </c>
      <c r="E39" s="9">
        <v>500</v>
      </c>
      <c r="F39" s="9">
        <v>500</v>
      </c>
      <c r="G39" s="9">
        <v>500</v>
      </c>
      <c r="H39" s="9">
        <v>500</v>
      </c>
    </row>
    <row r="40" spans="1:8" x14ac:dyDescent="0.25">
      <c r="A40" s="23" t="s">
        <v>111</v>
      </c>
      <c r="B40" s="23" t="s">
        <v>66</v>
      </c>
      <c r="C40" s="46" t="s">
        <v>66</v>
      </c>
      <c r="D40" s="25" t="s">
        <v>112</v>
      </c>
      <c r="E40" s="34">
        <f>E41+E42+E43</f>
        <v>73700</v>
      </c>
      <c r="F40" s="34">
        <f>F41+F42+F43</f>
        <v>90850</v>
      </c>
      <c r="G40" s="34">
        <f>G41+G42+G43</f>
        <v>101456.5</v>
      </c>
      <c r="H40" s="34">
        <f>H41+H42+H43</f>
        <v>112500</v>
      </c>
    </row>
    <row r="41" spans="1:8" x14ac:dyDescent="0.25">
      <c r="A41" s="27" t="s">
        <v>111</v>
      </c>
      <c r="B41" s="27" t="s">
        <v>69</v>
      </c>
      <c r="C41" s="45" t="s">
        <v>69</v>
      </c>
      <c r="D41" s="43" t="s">
        <v>113</v>
      </c>
      <c r="E41" s="9">
        <v>72050</v>
      </c>
      <c r="F41" s="9">
        <v>89150</v>
      </c>
      <c r="G41" s="9">
        <v>99006.5</v>
      </c>
      <c r="H41" s="9">
        <v>109000</v>
      </c>
    </row>
    <row r="42" spans="1:8" x14ac:dyDescent="0.25">
      <c r="A42" s="27" t="s">
        <v>111</v>
      </c>
      <c r="B42" s="27" t="s">
        <v>79</v>
      </c>
      <c r="C42" s="45" t="s">
        <v>79</v>
      </c>
      <c r="D42" s="43" t="s">
        <v>114</v>
      </c>
      <c r="E42" s="9">
        <v>1400</v>
      </c>
      <c r="F42" s="9">
        <v>1400</v>
      </c>
      <c r="G42" s="9">
        <v>2000</v>
      </c>
      <c r="H42" s="9">
        <v>3000</v>
      </c>
    </row>
    <row r="43" spans="1:8" x14ac:dyDescent="0.25">
      <c r="A43" s="27" t="s">
        <v>111</v>
      </c>
      <c r="B43" s="27" t="s">
        <v>87</v>
      </c>
      <c r="C43" s="45" t="s">
        <v>69</v>
      </c>
      <c r="D43" s="43" t="s">
        <v>115</v>
      </c>
      <c r="E43" s="9">
        <v>250</v>
      </c>
      <c r="F43" s="9">
        <v>300</v>
      </c>
      <c r="G43" s="9">
        <v>450</v>
      </c>
      <c r="H43" s="9">
        <v>500</v>
      </c>
    </row>
    <row r="44" spans="1:8" x14ac:dyDescent="0.25">
      <c r="A44" s="27" t="s">
        <v>116</v>
      </c>
      <c r="B44" s="27" t="s">
        <v>66</v>
      </c>
      <c r="C44" s="47" t="s">
        <v>66</v>
      </c>
      <c r="D44" s="48" t="s">
        <v>117</v>
      </c>
      <c r="E44" s="49">
        <f>E45</f>
        <v>2294.3000000000002</v>
      </c>
      <c r="F44" s="49">
        <f>F45</f>
        <v>3400</v>
      </c>
      <c r="G44" s="49">
        <f>G45</f>
        <v>4400</v>
      </c>
      <c r="H44" s="49">
        <f>H45</f>
        <v>5400</v>
      </c>
    </row>
    <row r="45" spans="1:8" x14ac:dyDescent="0.25">
      <c r="A45" s="22" t="s">
        <v>116</v>
      </c>
      <c r="B45" s="22" t="s">
        <v>106</v>
      </c>
      <c r="C45" s="40" t="s">
        <v>69</v>
      </c>
      <c r="D45" s="42" t="s">
        <v>118</v>
      </c>
      <c r="E45" s="9">
        <v>2294.3000000000002</v>
      </c>
      <c r="F45" s="9">
        <v>3400</v>
      </c>
      <c r="G45" s="9">
        <v>4400</v>
      </c>
      <c r="H45" s="9">
        <v>5400</v>
      </c>
    </row>
    <row r="46" spans="1:8" x14ac:dyDescent="0.25">
      <c r="A46" s="64" t="s">
        <v>119</v>
      </c>
      <c r="B46" s="64" t="s">
        <v>66</v>
      </c>
      <c r="C46" s="64" t="s">
        <v>66</v>
      </c>
      <c r="D46" s="25" t="s">
        <v>120</v>
      </c>
      <c r="E46" s="54">
        <f>E48</f>
        <v>0</v>
      </c>
      <c r="F46" s="54">
        <f>F48</f>
        <v>0</v>
      </c>
      <c r="G46" s="54">
        <f>G48</f>
        <v>21194.3</v>
      </c>
      <c r="H46" s="54">
        <f>SUM(H48)</f>
        <v>21194.3</v>
      </c>
    </row>
    <row r="47" spans="1:8" x14ac:dyDescent="0.25">
      <c r="A47" s="65"/>
      <c r="B47" s="65"/>
      <c r="C47" s="65"/>
      <c r="D47" s="26" t="s">
        <v>121</v>
      </c>
      <c r="E47" s="55"/>
      <c r="F47" s="55"/>
      <c r="G47" s="55"/>
      <c r="H47" s="55"/>
    </row>
    <row r="48" spans="1:8" x14ac:dyDescent="0.25">
      <c r="A48" s="22" t="s">
        <v>119</v>
      </c>
      <c r="B48" s="22" t="s">
        <v>69</v>
      </c>
      <c r="C48" s="22" t="s">
        <v>79</v>
      </c>
      <c r="D48" s="41" t="s">
        <v>122</v>
      </c>
      <c r="E48" s="9">
        <v>0</v>
      </c>
      <c r="F48" s="9">
        <v>0</v>
      </c>
      <c r="G48" s="9">
        <v>21194.3</v>
      </c>
      <c r="H48" s="9">
        <v>21194.3</v>
      </c>
    </row>
  </sheetData>
  <mergeCells count="21">
    <mergeCell ref="A1:H1"/>
    <mergeCell ref="A2:H2"/>
    <mergeCell ref="D3:D4"/>
    <mergeCell ref="E3:E4"/>
    <mergeCell ref="F3:F4"/>
    <mergeCell ref="G3:G4"/>
    <mergeCell ref="H3:H4"/>
    <mergeCell ref="H6:H7"/>
    <mergeCell ref="A46:A47"/>
    <mergeCell ref="B46:B47"/>
    <mergeCell ref="C46:C47"/>
    <mergeCell ref="E46:E47"/>
    <mergeCell ref="F46:F47"/>
    <mergeCell ref="G46:G47"/>
    <mergeCell ref="H46:H47"/>
    <mergeCell ref="A6:A7"/>
    <mergeCell ref="B6:B7"/>
    <mergeCell ref="C6:C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ՏՆՏԵՍԱԳԻՏԱԿԱՆ </vt:lpstr>
      <vt:lpstr>ԳՈՒԾԱՌՆԱԿԱՆ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2023-05-18T07:50:33Z</dcterms:modified>
</cp:coreProperties>
</file>